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bookViews>
    <workbookView xWindow="0" yWindow="0" windowWidth="28800" windowHeight="12435"/>
  </bookViews>
  <sheets>
    <sheet name="ЛАНЕ с 01.01.2026" sheetId="1" r:id="rId1"/>
  </sheets>
  <externalReferences>
    <externalReference r:id="rId2"/>
  </externalReferences>
  <definedNames>
    <definedName name="_xlnm.Print_Area" localSheetId="0">'ЛАНЕ с 01.01.2026'!$A$1:$I$17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B18" i="1" s="1"/>
  <c r="K14" i="1"/>
  <c r="F14" i="1"/>
  <c r="F13" i="1"/>
  <c r="K13" i="1" s="1"/>
  <c r="F12" i="1"/>
  <c r="K12" i="1" s="1"/>
  <c r="K11" i="1"/>
  <c r="F11" i="1"/>
  <c r="F10" i="1"/>
  <c r="K10" i="1" s="1"/>
  <c r="F9" i="1"/>
  <c r="F8" i="1"/>
  <c r="I16" i="1" l="1"/>
  <c r="K16" i="1" s="1"/>
</calcChain>
</file>

<file path=xl/sharedStrings.xml><?xml version="1.0" encoding="utf-8"?>
<sst xmlns="http://schemas.openxmlformats.org/spreadsheetml/2006/main" count="35" uniqueCount="31">
  <si>
    <t xml:space="preserve">Ценообразование на газ в РСО-Алания с 01.01.2026 г. </t>
  </si>
  <si>
    <t xml:space="preserve">С  01.01.2026 г. </t>
  </si>
  <si>
    <t>руб./1000 м3</t>
  </si>
  <si>
    <t>Наименование</t>
  </si>
  <si>
    <t>Оптовая цена (по Постановлению Правительства РФ №1761 от 11.12.2024г.)</t>
  </si>
  <si>
    <t>Тариф на транспортировку</t>
  </si>
  <si>
    <t>Тариф на спецнадбавку</t>
  </si>
  <si>
    <t>ПССУ</t>
  </si>
  <si>
    <t>Утвержденная РСТ розничная цена (в руб. за 1000м3 с НДС)</t>
  </si>
  <si>
    <t>Базовые объемы, кроме исключающей группы</t>
  </si>
  <si>
    <t>Дополнительные объемы, кроме исключающей группы</t>
  </si>
  <si>
    <t>Базовые объемы,  исключающая группа</t>
  </si>
  <si>
    <t>Дополнительные объемы, исключающая группа</t>
  </si>
  <si>
    <t>Нормативные документы</t>
  </si>
  <si>
    <t>Приказ ФАС №1009/24 от 13.12.2024 г.</t>
  </si>
  <si>
    <t>Приказ ФАС №1007/24 от 13.12.2024 г.</t>
  </si>
  <si>
    <t>Приказ ФАС №1005 от 13.12.2024 г. (с 01.07.25)</t>
  </si>
  <si>
    <t>Постановление РСТ РСО-Алания № 95 от 29.12.2025г.</t>
  </si>
  <si>
    <t>Приказ ФАС №775/22 от 31.10.2022 г. (регистрация в минюсте 30.11.2022г)</t>
  </si>
  <si>
    <t>Юридические лица</t>
  </si>
  <si>
    <t>в т.ч.</t>
  </si>
  <si>
    <t>1 гр.(свыше 500 млн.м3/год)</t>
  </si>
  <si>
    <t>2 гр.(от 100 до 500 вкл. млн.м3/год)</t>
  </si>
  <si>
    <t>3 гр.(от 10 до 100 вкл. млн.м3/год)</t>
  </si>
  <si>
    <t>4 гр.(от 1 до 10 вкл. млн.м3/год)</t>
  </si>
  <si>
    <t>5 гр.(от 0,1 до 1 вкл. млн.м3/год)</t>
  </si>
  <si>
    <t>6 гр.(от 0,01 до 0,1 вкл. млн.м3/год)</t>
  </si>
  <si>
    <t>7 гр.( до 0,01 вкл. млн.м3/год)</t>
  </si>
  <si>
    <t>Приказ ФАС №1006/24 от 13.12.2024 г.</t>
  </si>
  <si>
    <t>Постановление РСТ РСО-Алания № 96 от 29.12.2025 г.</t>
  </si>
  <si>
    <t>Население с 01.12.2023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</si>
</sst>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0"/>
      <name val="Arial Cyr"/>
      <charset val="204"/>
    </font>
    <font>
      <b/>
      <sz val="14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ont="1" applyFill="1"/>
    <xf numFmtId="0" fontId="2" fillId="0" borderId="0" xfId="0" applyFont="1" applyFill="1"/>
    <xf numFmtId="2" fontId="0" fillId="0" borderId="0" xfId="0" applyNumberFormat="1" applyFont="1" applyFill="1"/>
    <xf numFmtId="2" fontId="0" fillId="0" borderId="0" xfId="0" applyNumberFormat="1" applyFont="1" applyFill="1" applyAlignment="1">
      <alignment horizontal="center"/>
    </xf>
    <xf numFmtId="0" fontId="3" fillId="0" borderId="1" xfId="0" applyFont="1" applyFill="1" applyBorder="1" applyAlignment="1">
      <alignment horizontal="right" wrapText="1"/>
    </xf>
    <xf numFmtId="0" fontId="0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2" fontId="0" fillId="0" borderId="2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2" fontId="4" fillId="0" borderId="2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2" fontId="0" fillId="0" borderId="2" xfId="0" applyNumberFormat="1" applyFont="1" applyFill="1" applyBorder="1" applyAlignment="1">
      <alignment vertical="center" wrapText="1"/>
    </xf>
    <xf numFmtId="164" fontId="0" fillId="0" borderId="2" xfId="0" applyNumberFormat="1" applyFont="1" applyFill="1" applyBorder="1" applyAlignment="1">
      <alignment vertical="center" wrapText="1"/>
    </xf>
    <xf numFmtId="2" fontId="0" fillId="0" borderId="2" xfId="0" applyNumberFormat="1" applyFont="1" applyFill="1" applyBorder="1"/>
    <xf numFmtId="164" fontId="0" fillId="0" borderId="0" xfId="0" applyNumberFormat="1" applyFont="1" applyFill="1"/>
    <xf numFmtId="2" fontId="4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2" fontId="4" fillId="0" borderId="0" xfId="0" applyNumberFormat="1" applyFont="1" applyBorder="1" applyAlignment="1">
      <alignment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4.115.125\fin\&#1062;&#1077;&#1085;&#1099;\&#1062;&#1045;&#1053;&#1054;&#1054;&#1041;&#1056;&#1040;&#1047;&#1054;&#1042;&#1040;&#1053;&#1048;&#1045;%20&#1089;%2001.10.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АНЕ с 01.07.2024"/>
      <sheetName val="ЛАНЕ с 01.07.2025"/>
      <sheetName val="ЛАНЕ с 01.01.2026"/>
      <sheetName val="ЛАНЕ с 01.10.2026"/>
    </sheetNames>
    <sheetDataSet>
      <sheetData sheetId="0">
        <row r="8">
          <cell r="F8">
            <v>0</v>
          </cell>
        </row>
        <row r="9">
          <cell r="F9">
            <v>0</v>
          </cell>
        </row>
        <row r="10">
          <cell r="F10">
            <v>324.14</v>
          </cell>
        </row>
        <row r="11">
          <cell r="F11">
            <v>486.21</v>
          </cell>
        </row>
        <row r="12">
          <cell r="F12">
            <v>607.76</v>
          </cell>
        </row>
        <row r="13">
          <cell r="F13">
            <v>810.34</v>
          </cell>
        </row>
        <row r="14">
          <cell r="F14">
            <v>984.57</v>
          </cell>
        </row>
        <row r="16">
          <cell r="F16">
            <v>1068.0999999999999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18"/>
  <sheetViews>
    <sheetView tabSelected="1" zoomScaleNormal="100" workbookViewId="0">
      <selection activeCell="I16" sqref="I16"/>
    </sheetView>
  </sheetViews>
  <sheetFormatPr defaultRowHeight="12.75" x14ac:dyDescent="0.2"/>
  <cols>
    <col min="1" max="1" width="33.42578125" style="2" customWidth="1"/>
    <col min="2" max="5" width="15.140625" style="2" customWidth="1"/>
    <col min="6" max="6" width="16.42578125" style="2" customWidth="1"/>
    <col min="7" max="7" width="17" style="2" customWidth="1"/>
    <col min="8" max="8" width="15.5703125" style="2" customWidth="1"/>
    <col min="9" max="9" width="16.140625" style="31" customWidth="1"/>
    <col min="10" max="16384" width="9.140625" style="2"/>
  </cols>
  <sheetData>
    <row r="1" spans="1:11" ht="24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1" ht="25.5" customHeight="1" x14ac:dyDescent="0.25">
      <c r="A2" s="3" t="s">
        <v>1</v>
      </c>
      <c r="F2" s="4"/>
      <c r="G2" s="5"/>
      <c r="H2" s="5"/>
      <c r="I2" s="6" t="s">
        <v>2</v>
      </c>
    </row>
    <row r="3" spans="1:11" ht="37.5" customHeight="1" x14ac:dyDescent="0.2">
      <c r="A3" s="7" t="s">
        <v>3</v>
      </c>
      <c r="B3" s="8" t="s">
        <v>4</v>
      </c>
      <c r="C3" s="9"/>
      <c r="D3" s="9"/>
      <c r="E3" s="10"/>
      <c r="F3" s="11" t="s">
        <v>5</v>
      </c>
      <c r="G3" s="12" t="s">
        <v>6</v>
      </c>
      <c r="H3" s="12" t="s">
        <v>7</v>
      </c>
      <c r="I3" s="13" t="s">
        <v>8</v>
      </c>
    </row>
    <row r="4" spans="1:11" ht="66" customHeight="1" x14ac:dyDescent="0.2">
      <c r="A4" s="7"/>
      <c r="B4" s="14" t="s">
        <v>9</v>
      </c>
      <c r="C4" s="14" t="s">
        <v>10</v>
      </c>
      <c r="D4" s="14" t="s">
        <v>11</v>
      </c>
      <c r="E4" s="14" t="s">
        <v>12</v>
      </c>
      <c r="F4" s="11"/>
      <c r="G4" s="12"/>
      <c r="H4" s="12"/>
      <c r="I4" s="15"/>
    </row>
    <row r="5" spans="1:11" ht="86.25" customHeight="1" x14ac:dyDescent="0.2">
      <c r="A5" s="16" t="s">
        <v>13</v>
      </c>
      <c r="B5" s="17" t="s">
        <v>14</v>
      </c>
      <c r="C5" s="17" t="s">
        <v>15</v>
      </c>
      <c r="D5" s="17" t="s">
        <v>14</v>
      </c>
      <c r="E5" s="17" t="s">
        <v>15</v>
      </c>
      <c r="F5" s="18" t="s">
        <v>16</v>
      </c>
      <c r="G5" s="18" t="s">
        <v>17</v>
      </c>
      <c r="H5" s="18" t="s">
        <v>18</v>
      </c>
      <c r="I5" s="14"/>
    </row>
    <row r="6" spans="1:11" ht="16.5" customHeight="1" x14ac:dyDescent="0.2">
      <c r="A6" s="19" t="s">
        <v>19</v>
      </c>
      <c r="B6" s="19"/>
      <c r="C6" s="19"/>
      <c r="D6" s="19"/>
      <c r="E6" s="19"/>
      <c r="F6" s="20"/>
      <c r="G6" s="20"/>
      <c r="H6" s="20"/>
      <c r="I6" s="21"/>
    </row>
    <row r="7" spans="1:11" x14ac:dyDescent="0.2">
      <c r="A7" s="16" t="s">
        <v>20</v>
      </c>
      <c r="B7" s="16"/>
      <c r="C7" s="16"/>
      <c r="D7" s="16"/>
      <c r="E7" s="16"/>
      <c r="F7" s="22"/>
      <c r="G7" s="22"/>
      <c r="H7" s="22"/>
      <c r="I7" s="14"/>
    </row>
    <row r="8" spans="1:11" ht="20.100000000000001" customHeight="1" x14ac:dyDescent="0.2">
      <c r="A8" s="16" t="s">
        <v>21</v>
      </c>
      <c r="B8" s="22">
        <v>7924</v>
      </c>
      <c r="C8" s="22">
        <v>8067</v>
      </c>
      <c r="D8" s="22">
        <v>7924</v>
      </c>
      <c r="E8" s="22">
        <v>8067</v>
      </c>
      <c r="F8" s="22">
        <f>'[1]ЛАНЕ с 01.07.2024'!F8*1.113</f>
        <v>0</v>
      </c>
      <c r="G8" s="23">
        <v>0</v>
      </c>
      <c r="H8" s="24">
        <v>72.25</v>
      </c>
      <c r="I8" s="14"/>
    </row>
    <row r="9" spans="1:11" ht="20.100000000000001" customHeight="1" x14ac:dyDescent="0.2">
      <c r="A9" s="16" t="s">
        <v>22</v>
      </c>
      <c r="B9" s="22">
        <v>7924</v>
      </c>
      <c r="C9" s="22">
        <v>8067</v>
      </c>
      <c r="D9" s="22">
        <v>7924</v>
      </c>
      <c r="E9" s="22">
        <v>8067</v>
      </c>
      <c r="F9" s="22">
        <f>'[1]ЛАНЕ с 01.07.2024'!F9*1.113</f>
        <v>0</v>
      </c>
      <c r="G9" s="23">
        <v>0</v>
      </c>
      <c r="H9" s="22">
        <v>170.96</v>
      </c>
      <c r="I9" s="14"/>
    </row>
    <row r="10" spans="1:11" ht="20.100000000000001" customHeight="1" x14ac:dyDescent="0.2">
      <c r="A10" s="16" t="s">
        <v>23</v>
      </c>
      <c r="B10" s="22">
        <v>7924</v>
      </c>
      <c r="C10" s="22">
        <v>8067</v>
      </c>
      <c r="D10" s="22">
        <v>7924</v>
      </c>
      <c r="E10" s="22">
        <v>8067</v>
      </c>
      <c r="F10" s="22">
        <f>'[1]ЛАНЕ с 01.07.2024'!F10*1.113</f>
        <v>360.76781999999997</v>
      </c>
      <c r="G10" s="23">
        <v>126.27</v>
      </c>
      <c r="H10" s="22">
        <v>183.02</v>
      </c>
      <c r="I10" s="14"/>
      <c r="K10" s="25">
        <f>F10+G10</f>
        <v>487.03781999999995</v>
      </c>
    </row>
    <row r="11" spans="1:11" ht="20.100000000000001" customHeight="1" x14ac:dyDescent="0.2">
      <c r="A11" s="16" t="s">
        <v>24</v>
      </c>
      <c r="B11" s="22">
        <v>7924</v>
      </c>
      <c r="C11" s="22">
        <v>8067</v>
      </c>
      <c r="D11" s="22">
        <v>7924</v>
      </c>
      <c r="E11" s="22">
        <v>8067</v>
      </c>
      <c r="F11" s="22">
        <f>'[1]ЛАНЕ с 01.07.2024'!F11*1.113</f>
        <v>541.15172999999993</v>
      </c>
      <c r="G11" s="23">
        <v>189.4</v>
      </c>
      <c r="H11" s="22">
        <v>204.71</v>
      </c>
      <c r="I11" s="14"/>
      <c r="K11" s="25">
        <f>F11+G11</f>
        <v>730.55172999999991</v>
      </c>
    </row>
    <row r="12" spans="1:11" ht="20.100000000000001" customHeight="1" x14ac:dyDescent="0.2">
      <c r="A12" s="16" t="s">
        <v>25</v>
      </c>
      <c r="B12" s="22">
        <v>7924</v>
      </c>
      <c r="C12" s="22">
        <v>8067</v>
      </c>
      <c r="D12" s="22">
        <v>7924</v>
      </c>
      <c r="E12" s="22">
        <v>8067</v>
      </c>
      <c r="F12" s="22">
        <f>'[1]ЛАНЕ с 01.07.2024'!F12*1.113</f>
        <v>676.43687999999997</v>
      </c>
      <c r="G12" s="23">
        <v>236.75</v>
      </c>
      <c r="H12" s="22">
        <v>227.56</v>
      </c>
      <c r="I12" s="14"/>
      <c r="K12" s="25">
        <f>F12+G12</f>
        <v>913.18687999999997</v>
      </c>
    </row>
    <row r="13" spans="1:11" ht="20.100000000000001" customHeight="1" x14ac:dyDescent="0.2">
      <c r="A13" s="16" t="s">
        <v>26</v>
      </c>
      <c r="B13" s="22">
        <v>7924</v>
      </c>
      <c r="C13" s="22">
        <v>8067</v>
      </c>
      <c r="D13" s="22">
        <v>7924</v>
      </c>
      <c r="E13" s="22">
        <v>8067</v>
      </c>
      <c r="F13" s="22">
        <f>'[1]ЛАНЕ с 01.07.2024'!F13*1.113</f>
        <v>901.90841999999998</v>
      </c>
      <c r="G13" s="23">
        <v>315.67</v>
      </c>
      <c r="H13" s="22">
        <v>250.44</v>
      </c>
      <c r="I13" s="14"/>
      <c r="K13" s="25">
        <f>F13+G13</f>
        <v>1217.5784200000001</v>
      </c>
    </row>
    <row r="14" spans="1:11" ht="20.100000000000001" customHeight="1" x14ac:dyDescent="0.2">
      <c r="A14" s="16" t="s">
        <v>27</v>
      </c>
      <c r="B14" s="22">
        <v>7924</v>
      </c>
      <c r="C14" s="22">
        <v>8067</v>
      </c>
      <c r="D14" s="22">
        <v>7924</v>
      </c>
      <c r="E14" s="22">
        <v>8067</v>
      </c>
      <c r="F14" s="22">
        <f>'[1]ЛАНЕ с 01.07.2024'!F14*1.113</f>
        <v>1095.8264100000001</v>
      </c>
      <c r="G14" s="23">
        <v>383.54</v>
      </c>
      <c r="H14" s="22">
        <v>264.89</v>
      </c>
      <c r="I14" s="14"/>
      <c r="K14" s="25">
        <f>F14+G14</f>
        <v>1479.3664100000001</v>
      </c>
    </row>
    <row r="15" spans="1:11" ht="84" customHeight="1" x14ac:dyDescent="0.2">
      <c r="A15" s="19"/>
      <c r="B15" s="17" t="s">
        <v>28</v>
      </c>
      <c r="C15" s="19"/>
      <c r="D15" s="19"/>
      <c r="E15" s="19"/>
      <c r="F15" s="18" t="s">
        <v>16</v>
      </c>
      <c r="G15" s="20"/>
      <c r="H15" s="18" t="s">
        <v>18</v>
      </c>
      <c r="I15" s="17" t="s">
        <v>29</v>
      </c>
    </row>
    <row r="16" spans="1:11" ht="21.75" customHeight="1" x14ac:dyDescent="0.2">
      <c r="A16" s="19" t="s">
        <v>30</v>
      </c>
      <c r="B16" s="20">
        <v>5610</v>
      </c>
      <c r="C16" s="19"/>
      <c r="D16" s="19"/>
      <c r="E16" s="19"/>
      <c r="F16" s="20">
        <f>'[1]ЛАНЕ с 01.07.2024'!F16*1.113</f>
        <v>1188.7953</v>
      </c>
      <c r="G16" s="20"/>
      <c r="H16" s="20">
        <v>319.25</v>
      </c>
      <c r="I16" s="26">
        <f>(B16+F16+H16)*1.22</f>
        <v>8684.0152660000003</v>
      </c>
      <c r="K16" s="25">
        <f>I16/1.22</f>
        <v>7118.0453000000007</v>
      </c>
    </row>
    <row r="17" spans="1:9" s="30" customFormat="1" ht="15" customHeight="1" x14ac:dyDescent="0.2">
      <c r="A17" s="27"/>
      <c r="B17" s="28"/>
      <c r="C17" s="27"/>
      <c r="D17" s="27"/>
      <c r="E17" s="27"/>
      <c r="F17" s="28"/>
      <c r="G17" s="28"/>
      <c r="H17" s="28"/>
      <c r="I17" s="29"/>
    </row>
    <row r="18" spans="1:9" x14ac:dyDescent="0.2">
      <c r="B18" s="4">
        <f>B16+F16+H16</f>
        <v>7118.0452999999998</v>
      </c>
    </row>
  </sheetData>
  <mergeCells count="7">
    <mergeCell ref="A1:I1"/>
    <mergeCell ref="A3:A4"/>
    <mergeCell ref="B3:E3"/>
    <mergeCell ref="F3:F4"/>
    <mergeCell ref="G3:G4"/>
    <mergeCell ref="H3:H4"/>
    <mergeCell ref="I3:I4"/>
  </mergeCells>
  <pageMargins left="0.15748031496062992" right="0.15748031496062992" top="0.39370078740157483" bottom="0.15748031496062992" header="0.51181102362204722" footer="0.51181102362204722"/>
  <pageSetup paperSize="9"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ЛАНЕ с 01.01.2026</vt:lpstr>
      <vt:lpstr>'ЛАНЕ с 01.01.2026'!Область_печати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Ходова Ирма Муратовна</dc:creator>
  <cp:lastModifiedBy>Ходова Ирма Муратовна</cp:lastModifiedBy>
  <dcterms:created xsi:type="dcterms:W3CDTF">2026-05-05T12:37:35Z</dcterms:created>
  <dcterms:modified xsi:type="dcterms:W3CDTF">2026-05-05T12:37:40Z</dcterms:modified>
</cp:coreProperties>
</file>