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oranova_lm\Desktop\"/>
    </mc:Choice>
  </mc:AlternateContent>
  <bookViews>
    <workbookView xWindow="0" yWindow="0" windowWidth="28800" windowHeight="11835"/>
  </bookViews>
  <sheets>
    <sheet name="Тарифы с 01.10.2026" sheetId="1" r:id="rId1"/>
  </sheets>
  <externalReferences>
    <externalReference r:id="rId2"/>
    <externalReference r:id="rId3"/>
  </externalReferences>
  <definedNames>
    <definedName name="_xlnm.Print_Area" localSheetId="0">'Тарифы с 01.10.2026'!$A$1:$I$16</definedName>
  </definedName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6" i="1" l="1"/>
  <c r="H16" i="1"/>
  <c r="F16" i="1"/>
  <c r="H14" i="1"/>
  <c r="F14" i="1"/>
  <c r="I14" i="1" s="1"/>
  <c r="I13" i="1"/>
  <c r="H13" i="1"/>
  <c r="F13" i="1"/>
  <c r="H12" i="1"/>
  <c r="F12" i="1"/>
  <c r="I11" i="1"/>
  <c r="H11" i="1"/>
  <c r="F11" i="1"/>
  <c r="H10" i="1"/>
  <c r="F10" i="1"/>
  <c r="I10" i="1" s="1"/>
  <c r="F9" i="1"/>
  <c r="F8" i="1"/>
  <c r="E6" i="1"/>
  <c r="D6" i="1"/>
  <c r="C6" i="1"/>
  <c r="B6" i="1"/>
  <c r="I12" i="1" l="1"/>
</calcChain>
</file>

<file path=xl/sharedStrings.xml><?xml version="1.0" encoding="utf-8"?>
<sst xmlns="http://schemas.openxmlformats.org/spreadsheetml/2006/main" count="31" uniqueCount="29">
  <si>
    <t xml:space="preserve">Ценообразование на газ в РСО-Алания с 01.10.2026 г. </t>
  </si>
  <si>
    <t xml:space="preserve">С  01.10.2026 г. </t>
  </si>
  <si>
    <t>руб./1000 м3</t>
  </si>
  <si>
    <t>Наименование</t>
  </si>
  <si>
    <t>Оптовая цена (по Постановлению Правительства РФ №2019 от 12.12.2025г.)</t>
  </si>
  <si>
    <t>Тариф на транспортировку</t>
  </si>
  <si>
    <t>Тариф на спецнадбавку</t>
  </si>
  <si>
    <t>ПССУ</t>
  </si>
  <si>
    <t>Утвержденная РСТ розничная цена (в руб. за 1000м3 с НДС)</t>
  </si>
  <si>
    <t>Базовые объемы, кроме исключающей группы</t>
  </si>
  <si>
    <t>Дополнительные объемы, кроме исключающей группы</t>
  </si>
  <si>
    <t>Базовые объемы,  исключающая группа</t>
  </si>
  <si>
    <t>Дополнительные объемы, исключающая группа</t>
  </si>
  <si>
    <t>Нормативные документы</t>
  </si>
  <si>
    <t>Приказ ФАС РФ от 29.12.2025 № 1213/25 
Об утверждении оптовых цен на газ с 01.10.2026 
(Базовые и Дополнительные)</t>
  </si>
  <si>
    <t>ПП РФ №2019 от 12.12.2025г. (с 01.10.2026)</t>
  </si>
  <si>
    <t>Постановление РСТ РСО-Алания № 44 от 29.06.2026г.</t>
  </si>
  <si>
    <t>Приказ ФАС № 1216/25 от 29.12.2025 г. (регистрация в минюсте 29.12.2025г)</t>
  </si>
  <si>
    <t>Юридические лица</t>
  </si>
  <si>
    <t>в т.ч.</t>
  </si>
  <si>
    <t>1 гр.(свыше 500 млн.м3/год)</t>
  </si>
  <si>
    <t>2 гр.(от 100 до 500 вкл. млн.м3/год)</t>
  </si>
  <si>
    <t>3 гр.(от 10 до 100 вкл. млн.м3/год)</t>
  </si>
  <si>
    <t>4 гр.(от 1 до 10 вкл. млн.м3/год)</t>
  </si>
  <si>
    <t>5 гр.(от 0,1 до 1 вкл. млн.м3/год)</t>
  </si>
  <si>
    <t>6 гр.(от 0,01 до 0,1 вкл. млн.м3/год)</t>
  </si>
  <si>
    <t>7 гр.( до 0,01 вкл. млн.м3/год)</t>
  </si>
  <si>
    <t xml:space="preserve">Приказ ФАС РФ от 29.12.2025 № 1218/25 </t>
  </si>
  <si>
    <t>Население с 01.12.2023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</si>
</sst>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00"/>
  </numFmts>
  <fonts count="5" x14ac:knownFonts="1">
    <font>
      <sz val="10"/>
      <name val="Arial CYR"/>
      <charset val="204"/>
    </font>
    <font>
      <b/>
      <sz val="14"/>
      <name val="Arial Cyr"/>
      <charset val="204"/>
    </font>
    <font>
      <b/>
      <sz val="12"/>
      <name val="Arial Cyr"/>
      <charset val="204"/>
    </font>
    <font>
      <b/>
      <sz val="10"/>
      <name val="Arial Cyr"/>
      <charset val="204"/>
    </font>
    <font>
      <b/>
      <i/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0" xfId="0" applyFont="1" applyFill="1"/>
    <xf numFmtId="0" fontId="2" fillId="0" borderId="0" xfId="0" applyFont="1" applyFill="1"/>
    <xf numFmtId="2" fontId="0" fillId="0" borderId="0" xfId="0" applyNumberFormat="1" applyFont="1" applyFill="1"/>
    <xf numFmtId="2" fontId="0" fillId="0" borderId="0" xfId="0" applyNumberFormat="1" applyFont="1" applyFill="1" applyAlignment="1">
      <alignment horizontal="center"/>
    </xf>
    <xf numFmtId="0" fontId="3" fillId="0" borderId="1" xfId="0" applyFont="1" applyFill="1" applyBorder="1" applyAlignment="1">
      <alignment horizontal="right" wrapText="1"/>
    </xf>
    <xf numFmtId="0" fontId="0" fillId="0" borderId="2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vertical="center" wrapText="1"/>
    </xf>
    <xf numFmtId="2" fontId="3" fillId="0" borderId="2" xfId="0" applyNumberFormat="1" applyFont="1" applyFill="1" applyBorder="1" applyAlignment="1">
      <alignment horizontal="center" vertical="center" wrapText="1"/>
    </xf>
    <xf numFmtId="164" fontId="0" fillId="0" borderId="0" xfId="0" applyNumberFormat="1" applyFont="1" applyFill="1"/>
    <xf numFmtId="0" fontId="4" fillId="0" borderId="2" xfId="0" applyFont="1" applyFill="1" applyBorder="1" applyAlignment="1">
      <alignment vertical="center" wrapText="1"/>
    </xf>
    <xf numFmtId="164" fontId="4" fillId="0" borderId="2" xfId="0" applyNumberFormat="1" applyFont="1" applyFill="1" applyBorder="1" applyAlignment="1">
      <alignment vertical="center" wrapText="1"/>
    </xf>
    <xf numFmtId="2" fontId="4" fillId="0" borderId="2" xfId="0" applyNumberFormat="1" applyFont="1" applyFill="1" applyBorder="1" applyAlignment="1">
      <alignment vertical="center" wrapText="1"/>
    </xf>
    <xf numFmtId="0" fontId="4" fillId="0" borderId="2" xfId="0" applyFont="1" applyFill="1" applyBorder="1" applyAlignment="1">
      <alignment horizontal="center" vertical="center" wrapText="1"/>
    </xf>
    <xf numFmtId="2" fontId="0" fillId="0" borderId="2" xfId="0" applyNumberFormat="1" applyFont="1" applyFill="1" applyBorder="1" applyAlignment="1">
      <alignment vertical="center" wrapText="1"/>
    </xf>
    <xf numFmtId="2" fontId="0" fillId="2" borderId="2" xfId="0" applyNumberFormat="1" applyFont="1" applyFill="1" applyBorder="1" applyAlignment="1">
      <alignment vertical="center" wrapText="1"/>
    </xf>
    <xf numFmtId="165" fontId="0" fillId="0" borderId="2" xfId="0" applyNumberFormat="1" applyFont="1" applyFill="1" applyBorder="1" applyAlignment="1">
      <alignment vertical="center" wrapText="1"/>
    </xf>
    <xf numFmtId="2" fontId="0" fillId="0" borderId="2" xfId="0" applyNumberFormat="1" applyFont="1" applyFill="1" applyBorder="1"/>
    <xf numFmtId="165" fontId="0" fillId="0" borderId="2" xfId="0" applyNumberFormat="1" applyFont="1" applyFill="1" applyBorder="1" applyAlignment="1">
      <alignment horizontal="center" vertical="center" wrapText="1"/>
    </xf>
    <xf numFmtId="2" fontId="3" fillId="2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4" fontId="4" fillId="0" borderId="2" xfId="0" applyNumberFormat="1" applyFont="1" applyFill="1" applyBorder="1" applyAlignment="1">
      <alignment vertical="center" wrapText="1"/>
    </xf>
    <xf numFmtId="4" fontId="4" fillId="2" borderId="2" xfId="0" applyNumberFormat="1" applyFont="1" applyFill="1" applyBorder="1" applyAlignment="1">
      <alignment vertical="center" wrapText="1"/>
    </xf>
    <xf numFmtId="4" fontId="4" fillId="0" borderId="2" xfId="0" applyNumberFormat="1" applyFont="1" applyFill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2" fontId="4" fillId="0" borderId="0" xfId="0" applyNumberFormat="1" applyFont="1" applyBorder="1" applyAlignment="1">
      <alignment vertical="center" wrapText="1"/>
    </xf>
    <xf numFmtId="2" fontId="4" fillId="0" borderId="0" xfId="0" applyNumberFormat="1" applyFont="1" applyBorder="1" applyAlignment="1">
      <alignment horizontal="center" vertical="center" wrapText="1"/>
    </xf>
    <xf numFmtId="0" fontId="0" fillId="0" borderId="0" xfId="0" applyFont="1"/>
    <xf numFmtId="4" fontId="0" fillId="0" borderId="0" xfId="0" applyNumberFormat="1" applyFont="1" applyFill="1"/>
    <xf numFmtId="0" fontId="0" fillId="0" borderId="0" xfId="0" applyFont="1" applyFill="1" applyAlignment="1">
      <alignment horizontal="center"/>
    </xf>
    <xf numFmtId="2" fontId="3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/>
    </xf>
    <xf numFmtId="0" fontId="0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2" fontId="0" fillId="0" borderId="2" xfId="0" applyNumberFormat="1" applyFont="1" applyFill="1" applyBorder="1" applyAlignment="1">
      <alignment horizontal="center" vertical="center" wrapText="1"/>
    </xf>
    <xf numFmtId="2" fontId="3" fillId="0" borderId="2" xfId="0" applyNumberFormat="1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 vertical="center" wrapText="1"/>
    </xf>
    <xf numFmtId="2" fontId="0" fillId="0" borderId="0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4.115.125\fin\&#1062;&#1077;&#1085;&#1099;\&#1062;&#1045;&#1053;&#1054;&#1054;&#1041;&#1056;&#1040;&#1047;&#1054;&#1042;&#1040;&#1053;&#1048;&#1045;%20&#1089;%2001.10.2026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4.115.125\fin\&#1062;&#1077;&#1085;&#1099;\&#1062;&#1077;&#1085;&#1086;&#1086;&#1073;&#1088;&#1072;&#1079;&#1086;&#1074;&#1072;&#1085;&#1080;&#1077;%20&#1085;&#1072;%20&#1075;&#1072;&#1079;%20&#1074;%20&#1056;&#1057;&#1054;-&#1040;&#1083;&#1072;&#1085;&#1080;&#1103;%20&#1089;%2001.07.2025%20-2028&#1075;.%20&#8212;%20&#1082;&#1086;&#1087;&#1080;&#1103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АНЕ с 01.07.2024"/>
      <sheetName val="ЛАНЕ с 01.07.2025"/>
      <sheetName val="ЛАНЕ с 01.01.2026"/>
      <sheetName val="ЛАНЕ с 01.05.2026"/>
      <sheetName val="ЛАНЕ с 01.07.2026 не было"/>
      <sheetName val="ЛАНЕ с 01.10.2026"/>
      <sheetName val="ЛАНЕ с 01.07.2027"/>
      <sheetName val="ЛАНЕ с 01.07.2028"/>
      <sheetName val="Лист1"/>
    </sheetNames>
    <sheetDataSet>
      <sheetData sheetId="0"/>
      <sheetData sheetId="1"/>
      <sheetData sheetId="2">
        <row r="10">
          <cell r="F10">
            <v>360.76781999999997</v>
          </cell>
          <cell r="H10">
            <v>183.02</v>
          </cell>
        </row>
        <row r="11">
          <cell r="F11">
            <v>541.15172999999993</v>
          </cell>
          <cell r="H11">
            <v>204.71</v>
          </cell>
        </row>
        <row r="12">
          <cell r="F12">
            <v>676.43687999999997</v>
          </cell>
          <cell r="H12">
            <v>227.56</v>
          </cell>
        </row>
        <row r="13">
          <cell r="F13">
            <v>901.90841999999998</v>
          </cell>
          <cell r="H13">
            <v>250.44</v>
          </cell>
        </row>
        <row r="14">
          <cell r="F14">
            <v>1095.8264100000001</v>
          </cell>
          <cell r="H14">
            <v>264.89</v>
          </cell>
        </row>
        <row r="16">
          <cell r="F16">
            <v>1188.7953</v>
          </cell>
          <cell r="H16">
            <v>319.25</v>
          </cell>
        </row>
      </sheetData>
      <sheetData sheetId="3">
        <row r="8">
          <cell r="B8">
            <v>7924</v>
          </cell>
          <cell r="C8">
            <v>8067</v>
          </cell>
          <cell r="D8">
            <v>7924</v>
          </cell>
          <cell r="E8">
            <v>8067</v>
          </cell>
        </row>
      </sheetData>
      <sheetData sheetId="4"/>
      <sheetData sheetId="5"/>
      <sheetData sheetId="6"/>
      <sheetData sheetId="7"/>
      <sheetData sheetId="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АНЕ с 01.07.2024"/>
      <sheetName val="ЛАНЕ с 01.07.2025"/>
      <sheetName val="ЛАНЕ с  01.11.2026 "/>
      <sheetName val="ЛАНЕ с  01.07.2027"/>
      <sheetName val="ЛАНЕ с  01.07.2028"/>
      <sheetName val="ЛАНЕ с 01.10.2026"/>
    </sheetNames>
    <sheetDataSet>
      <sheetData sheetId="0">
        <row r="8">
          <cell r="F8">
            <v>0</v>
          </cell>
        </row>
        <row r="9">
          <cell r="F9">
            <v>0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P18"/>
  <sheetViews>
    <sheetView tabSelected="1" zoomScaleNormal="100" workbookViewId="0">
      <selection activeCell="C15" sqref="C15"/>
    </sheetView>
  </sheetViews>
  <sheetFormatPr defaultRowHeight="12.75" x14ac:dyDescent="0.2"/>
  <cols>
    <col min="1" max="1" width="33.42578125" style="1" customWidth="1"/>
    <col min="2" max="5" width="15.140625" style="1" customWidth="1"/>
    <col min="6" max="6" width="16.42578125" style="1" customWidth="1"/>
    <col min="7" max="7" width="17" style="1" customWidth="1"/>
    <col min="8" max="8" width="15.5703125" style="1" customWidth="1"/>
    <col min="9" max="9" width="16.7109375" style="29" customWidth="1"/>
    <col min="10" max="15" width="9.140625" style="1"/>
    <col min="16" max="16" width="14" style="1" customWidth="1"/>
    <col min="17" max="16384" width="9.140625" style="1"/>
  </cols>
  <sheetData>
    <row r="1" spans="1:16" ht="24.75" customHeight="1" x14ac:dyDescent="0.25">
      <c r="A1" s="32" t="s">
        <v>0</v>
      </c>
      <c r="B1" s="32"/>
      <c r="C1" s="32"/>
      <c r="D1" s="32"/>
      <c r="E1" s="32"/>
      <c r="F1" s="32"/>
      <c r="G1" s="32"/>
      <c r="H1" s="32"/>
      <c r="I1" s="32"/>
    </row>
    <row r="2" spans="1:16" ht="25.5" customHeight="1" x14ac:dyDescent="0.25">
      <c r="A2" s="2" t="s">
        <v>1</v>
      </c>
      <c r="F2" s="3"/>
      <c r="G2" s="4"/>
      <c r="H2" s="4"/>
      <c r="I2" s="5" t="s">
        <v>2</v>
      </c>
    </row>
    <row r="3" spans="1:16" ht="37.5" customHeight="1" x14ac:dyDescent="0.2">
      <c r="A3" s="33" t="s">
        <v>3</v>
      </c>
      <c r="B3" s="34" t="s">
        <v>4</v>
      </c>
      <c r="C3" s="35"/>
      <c r="D3" s="35"/>
      <c r="E3" s="36"/>
      <c r="F3" s="37" t="s">
        <v>5</v>
      </c>
      <c r="G3" s="38" t="s">
        <v>6</v>
      </c>
      <c r="H3" s="38" t="s">
        <v>7</v>
      </c>
      <c r="I3" s="39" t="s">
        <v>8</v>
      </c>
      <c r="K3" s="41"/>
      <c r="L3" s="41"/>
      <c r="M3" s="42"/>
      <c r="N3" s="30"/>
      <c r="O3" s="30"/>
      <c r="P3" s="31"/>
    </row>
    <row r="4" spans="1:16" ht="66" customHeight="1" x14ac:dyDescent="0.2">
      <c r="A4" s="33"/>
      <c r="B4" s="6" t="s">
        <v>9</v>
      </c>
      <c r="C4" s="6" t="s">
        <v>10</v>
      </c>
      <c r="D4" s="6" t="s">
        <v>11</v>
      </c>
      <c r="E4" s="6" t="s">
        <v>12</v>
      </c>
      <c r="F4" s="37"/>
      <c r="G4" s="38"/>
      <c r="H4" s="38"/>
      <c r="I4" s="40"/>
      <c r="K4" s="41"/>
      <c r="L4" s="41"/>
      <c r="M4" s="42"/>
      <c r="N4" s="30"/>
      <c r="O4" s="30"/>
      <c r="P4" s="31"/>
    </row>
    <row r="5" spans="1:16" ht="76.5" x14ac:dyDescent="0.2">
      <c r="A5" s="7" t="s">
        <v>13</v>
      </c>
      <c r="B5" s="34" t="s">
        <v>14</v>
      </c>
      <c r="C5" s="35"/>
      <c r="D5" s="35"/>
      <c r="E5" s="36"/>
      <c r="F5" s="8" t="s">
        <v>15</v>
      </c>
      <c r="G5" s="8" t="s">
        <v>16</v>
      </c>
      <c r="H5" s="8" t="s">
        <v>17</v>
      </c>
      <c r="I5" s="6"/>
      <c r="O5" s="9"/>
      <c r="P5" s="9"/>
    </row>
    <row r="6" spans="1:16" ht="16.5" customHeight="1" x14ac:dyDescent="0.2">
      <c r="A6" s="10" t="s">
        <v>18</v>
      </c>
      <c r="B6" s="11">
        <f>B8/'[1]ЛАНЕ с 01.05.2026'!B8*100</f>
        <v>109.60373548712772</v>
      </c>
      <c r="C6" s="11">
        <f>C8/'[1]ЛАНЕ с 01.05.2026'!C8*100</f>
        <v>109.59464484938638</v>
      </c>
      <c r="D6" s="11">
        <f>D8/'[1]ЛАНЕ с 01.05.2026'!D8*100</f>
        <v>109.60373548712772</v>
      </c>
      <c r="E6" s="11">
        <f>E8/'[1]ЛАНЕ с 01.05.2026'!E8*100</f>
        <v>109.59464484938638</v>
      </c>
      <c r="F6" s="12"/>
      <c r="G6" s="12"/>
      <c r="H6" s="12"/>
      <c r="I6" s="13"/>
      <c r="O6" s="9"/>
      <c r="P6" s="9"/>
    </row>
    <row r="7" spans="1:16" x14ac:dyDescent="0.2">
      <c r="A7" s="7" t="s">
        <v>19</v>
      </c>
      <c r="B7" s="7"/>
      <c r="C7" s="7"/>
      <c r="D7" s="7"/>
      <c r="E7" s="7"/>
      <c r="F7" s="14"/>
      <c r="G7" s="14"/>
      <c r="H7" s="14"/>
      <c r="I7" s="6"/>
      <c r="O7" s="9"/>
      <c r="P7" s="9"/>
    </row>
    <row r="8" spans="1:16" ht="20.100000000000001" customHeight="1" x14ac:dyDescent="0.2">
      <c r="A8" s="7" t="s">
        <v>20</v>
      </c>
      <c r="B8" s="14">
        <v>8685</v>
      </c>
      <c r="C8" s="14">
        <v>8841</v>
      </c>
      <c r="D8" s="14">
        <v>8685</v>
      </c>
      <c r="E8" s="14">
        <v>8841</v>
      </c>
      <c r="F8" s="15">
        <f>'[2]ЛАНЕ с 01.07.2024'!F8*1.113</f>
        <v>0</v>
      </c>
      <c r="G8" s="16">
        <v>0</v>
      </c>
      <c r="H8" s="17">
        <v>0</v>
      </c>
      <c r="I8" s="6"/>
      <c r="K8" s="9"/>
      <c r="L8" s="9"/>
      <c r="M8" s="9"/>
      <c r="N8" s="9"/>
      <c r="O8" s="9"/>
      <c r="P8" s="9"/>
    </row>
    <row r="9" spans="1:16" ht="20.100000000000001" customHeight="1" x14ac:dyDescent="0.2">
      <c r="A9" s="7" t="s">
        <v>21</v>
      </c>
      <c r="B9" s="14">
        <v>8685</v>
      </c>
      <c r="C9" s="14">
        <v>8841</v>
      </c>
      <c r="D9" s="14">
        <v>8685</v>
      </c>
      <c r="E9" s="14">
        <v>8841</v>
      </c>
      <c r="F9" s="15">
        <f>'[2]ЛАНЕ с 01.07.2024'!F9*1.113</f>
        <v>0</v>
      </c>
      <c r="G9" s="16">
        <v>0</v>
      </c>
      <c r="H9" s="14">
        <v>0</v>
      </c>
      <c r="I9" s="6"/>
      <c r="K9" s="9"/>
      <c r="L9" s="9"/>
      <c r="M9" s="9"/>
      <c r="N9" s="9"/>
      <c r="O9" s="9"/>
      <c r="P9" s="9"/>
    </row>
    <row r="10" spans="1:16" ht="20.100000000000001" customHeight="1" x14ac:dyDescent="0.2">
      <c r="A10" s="7" t="s">
        <v>22</v>
      </c>
      <c r="B10" s="14">
        <v>8685</v>
      </c>
      <c r="C10" s="14">
        <v>8841</v>
      </c>
      <c r="D10" s="14">
        <v>8685</v>
      </c>
      <c r="E10" s="14">
        <v>8841</v>
      </c>
      <c r="F10" s="15">
        <f>'[1]ЛАНЕ с 01.01.2026'!F10*1.116</f>
        <v>402.61688712</v>
      </c>
      <c r="G10" s="16">
        <v>201.31</v>
      </c>
      <c r="H10" s="14">
        <f>'[1]ЛАНЕ с 01.01.2026'!H10*1.051</f>
        <v>192.35401999999999</v>
      </c>
      <c r="I10" s="18">
        <f>C10+F10+G10+H10</f>
        <v>9637.2809071200008</v>
      </c>
      <c r="K10" s="9"/>
      <c r="L10" s="9"/>
      <c r="M10" s="9"/>
      <c r="N10" s="9"/>
      <c r="O10" s="9"/>
      <c r="P10" s="9"/>
    </row>
    <row r="11" spans="1:16" ht="20.100000000000001" customHeight="1" x14ac:dyDescent="0.2">
      <c r="A11" s="7" t="s">
        <v>23</v>
      </c>
      <c r="B11" s="14">
        <v>8685</v>
      </c>
      <c r="C11" s="14">
        <v>8841</v>
      </c>
      <c r="D11" s="14">
        <v>8685</v>
      </c>
      <c r="E11" s="14">
        <v>8841</v>
      </c>
      <c r="F11" s="15">
        <f>'[1]ЛАНЕ с 01.01.2026'!F11*1.116</f>
        <v>603.92533068</v>
      </c>
      <c r="G11" s="16">
        <v>301.95999999999998</v>
      </c>
      <c r="H11" s="14">
        <f>'[1]ЛАНЕ с 01.01.2026'!H11*1.051</f>
        <v>215.15020999999999</v>
      </c>
      <c r="I11" s="6">
        <f>C11+F11+G11+H11</f>
        <v>9962.035540679999</v>
      </c>
      <c r="K11" s="9"/>
      <c r="L11" s="9"/>
      <c r="M11" s="9"/>
      <c r="N11" s="9"/>
      <c r="O11" s="9"/>
      <c r="P11" s="9"/>
    </row>
    <row r="12" spans="1:16" ht="20.100000000000001" customHeight="1" x14ac:dyDescent="0.2">
      <c r="A12" s="7" t="s">
        <v>24</v>
      </c>
      <c r="B12" s="14">
        <v>8685</v>
      </c>
      <c r="C12" s="14">
        <v>8841</v>
      </c>
      <c r="D12" s="14">
        <v>8685</v>
      </c>
      <c r="E12" s="14">
        <v>8841</v>
      </c>
      <c r="F12" s="15">
        <f>'[1]ЛАНЕ с 01.01.2026'!F12*1.116</f>
        <v>754.90355808000004</v>
      </c>
      <c r="G12" s="16">
        <v>377.46</v>
      </c>
      <c r="H12" s="14">
        <f>'[1]ЛАНЕ с 01.01.2026'!H12*1.051</f>
        <v>239.16556</v>
      </c>
      <c r="I12" s="6">
        <f>C12+F12+G12+H12</f>
        <v>10212.52911808</v>
      </c>
      <c r="K12" s="9"/>
      <c r="L12" s="9"/>
      <c r="M12" s="9"/>
      <c r="N12" s="9"/>
      <c r="O12" s="9"/>
      <c r="P12" s="9"/>
    </row>
    <row r="13" spans="1:16" ht="20.100000000000001" customHeight="1" x14ac:dyDescent="0.2">
      <c r="A13" s="7" t="s">
        <v>25</v>
      </c>
      <c r="B13" s="14">
        <v>8685</v>
      </c>
      <c r="C13" s="14">
        <v>8841</v>
      </c>
      <c r="D13" s="14">
        <v>8685</v>
      </c>
      <c r="E13" s="14">
        <v>8841</v>
      </c>
      <c r="F13" s="15">
        <f>'[1]ЛАНЕ с 01.01.2026'!F13*1.116</f>
        <v>1006.52979672</v>
      </c>
      <c r="G13" s="16">
        <v>503.27</v>
      </c>
      <c r="H13" s="14">
        <f>'[1]ЛАНЕ с 01.01.2026'!H13*1.051</f>
        <v>263.21243999999996</v>
      </c>
      <c r="I13" s="6">
        <f>C13+F13+G13+H13</f>
        <v>10614.01223672</v>
      </c>
      <c r="K13" s="9"/>
      <c r="L13" s="9"/>
      <c r="M13" s="9"/>
      <c r="N13" s="9"/>
      <c r="O13" s="9"/>
      <c r="P13" s="9"/>
    </row>
    <row r="14" spans="1:16" ht="20.100000000000001" customHeight="1" x14ac:dyDescent="0.2">
      <c r="A14" s="7" t="s">
        <v>26</v>
      </c>
      <c r="B14" s="14">
        <v>8685</v>
      </c>
      <c r="C14" s="14">
        <v>8841</v>
      </c>
      <c r="D14" s="14">
        <v>8685</v>
      </c>
      <c r="E14" s="14">
        <v>8841</v>
      </c>
      <c r="F14" s="15">
        <f>'[1]ЛАНЕ с 01.01.2026'!F14*1.116</f>
        <v>1222.9422735600003</v>
      </c>
      <c r="G14" s="16">
        <v>611.48</v>
      </c>
      <c r="H14" s="14">
        <f>'[1]ЛАНЕ с 01.01.2026'!H14*1.051</f>
        <v>278.39938999999998</v>
      </c>
      <c r="I14" s="6">
        <f>C14+F14+G14+H14</f>
        <v>10953.82166356</v>
      </c>
      <c r="K14" s="9"/>
      <c r="L14" s="9"/>
      <c r="M14" s="9"/>
      <c r="N14" s="9"/>
      <c r="O14" s="9"/>
      <c r="P14" s="9"/>
    </row>
    <row r="15" spans="1:16" ht="84" customHeight="1" x14ac:dyDescent="0.2">
      <c r="A15" s="10"/>
      <c r="B15" s="20" t="s">
        <v>27</v>
      </c>
      <c r="C15" s="10"/>
      <c r="D15" s="10"/>
      <c r="E15" s="10"/>
      <c r="F15" s="19" t="s">
        <v>15</v>
      </c>
      <c r="G15" s="12"/>
      <c r="H15" s="8" t="s">
        <v>17</v>
      </c>
      <c r="I15" s="20"/>
      <c r="K15" s="9"/>
      <c r="L15" s="9"/>
      <c r="M15" s="9"/>
      <c r="N15" s="9"/>
      <c r="O15" s="9"/>
      <c r="P15" s="9"/>
    </row>
    <row r="16" spans="1:16" ht="21.75" customHeight="1" x14ac:dyDescent="0.2">
      <c r="A16" s="10" t="s">
        <v>28</v>
      </c>
      <c r="B16" s="21">
        <v>6149</v>
      </c>
      <c r="C16" s="21"/>
      <c r="D16" s="21"/>
      <c r="E16" s="21"/>
      <c r="F16" s="22">
        <f>'[1]ЛАНЕ с 01.01.2026'!F16*1.116</f>
        <v>1326.6955548000001</v>
      </c>
      <c r="G16" s="22"/>
      <c r="H16" s="22">
        <f>'[1]ЛАНЕ с 01.01.2026'!H16*1.051</f>
        <v>335.53174999999999</v>
      </c>
      <c r="I16" s="23">
        <f>(B16+F16+H16)*1.22</f>
        <v>9529.6973118559999</v>
      </c>
      <c r="K16" s="9"/>
      <c r="L16" s="9"/>
      <c r="M16" s="9"/>
      <c r="N16" s="9"/>
      <c r="O16" s="9"/>
      <c r="P16" s="9"/>
    </row>
    <row r="17" spans="1:9" s="27" customFormat="1" ht="15" customHeight="1" x14ac:dyDescent="0.2">
      <c r="A17" s="24"/>
      <c r="B17" s="25"/>
      <c r="C17" s="24"/>
      <c r="D17" s="24"/>
      <c r="E17" s="24"/>
      <c r="F17" s="25"/>
      <c r="G17" s="25"/>
      <c r="H17" s="25"/>
      <c r="I17" s="26"/>
    </row>
    <row r="18" spans="1:9" x14ac:dyDescent="0.2">
      <c r="B18" s="28"/>
      <c r="D18" s="28"/>
    </row>
  </sheetData>
  <mergeCells count="14">
    <mergeCell ref="B5:E5"/>
    <mergeCell ref="K3:K4"/>
    <mergeCell ref="L3:L4"/>
    <mergeCell ref="M3:M4"/>
    <mergeCell ref="N3:N4"/>
    <mergeCell ref="O3:O4"/>
    <mergeCell ref="P3:P4"/>
    <mergeCell ref="A1:I1"/>
    <mergeCell ref="A3:A4"/>
    <mergeCell ref="B3:E3"/>
    <mergeCell ref="F3:F4"/>
    <mergeCell ref="G3:G4"/>
    <mergeCell ref="H3:H4"/>
    <mergeCell ref="I3:I4"/>
  </mergeCells>
  <pageMargins left="0.15748031496062992" right="0.15748031496062992" top="0.39370078740157483" bottom="0.15748031496062992" header="0.51181102362204722" footer="0.51181102362204722"/>
  <pageSetup paperSize="9" scale="91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Тарифы с 01.10.2026</vt:lpstr>
      <vt:lpstr>'Тарифы с 01.10.2026'!Область_печати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Хоранова Лана Максимовна</dc:creator>
  <cp:lastModifiedBy>Хоранова Лана Максимовна</cp:lastModifiedBy>
  <cp:lastPrinted>2026-09-29T09:18:34Z</cp:lastPrinted>
  <dcterms:created xsi:type="dcterms:W3CDTF">2026-09-29T09:18:19Z</dcterms:created>
  <dcterms:modified xsi:type="dcterms:W3CDTF">2026-09-29T11:03:55Z</dcterms:modified>
</cp:coreProperties>
</file>